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te.flores\Documents\TRANSPARENCIA\INDICADORES EMPLEO\"/>
    </mc:Choice>
  </mc:AlternateContent>
  <bookViews>
    <workbookView xWindow="0" yWindow="0" windowWidth="28800" windowHeight="12300"/>
  </bookViews>
  <sheets>
    <sheet name="MAYO 18 " sheetId="42" r:id="rId1"/>
    <sheet name="Hoja1" sheetId="41" r:id="rId2"/>
  </sheets>
  <calcPr calcId="162913"/>
</workbook>
</file>

<file path=xl/calcChain.xml><?xml version="1.0" encoding="utf-8"?>
<calcChain xmlns="http://schemas.openxmlformats.org/spreadsheetml/2006/main">
  <c r="D84" i="42" l="1"/>
  <c r="D76" i="42"/>
  <c r="D70" i="42"/>
  <c r="C69" i="42"/>
  <c r="C70" i="42" s="1"/>
  <c r="D62" i="42"/>
  <c r="D61" i="42"/>
  <c r="C61" i="42"/>
  <c r="D60" i="42"/>
  <c r="C60" i="42"/>
  <c r="D59" i="42"/>
  <c r="C59" i="42"/>
  <c r="D58" i="42"/>
  <c r="C58" i="42"/>
  <c r="D57" i="42"/>
  <c r="C57" i="42"/>
  <c r="D56" i="42"/>
  <c r="C56" i="42"/>
  <c r="D55" i="42"/>
  <c r="C54" i="42"/>
  <c r="C63" i="42" s="1"/>
  <c r="D49" i="42"/>
  <c r="C49" i="42"/>
  <c r="D48" i="42"/>
  <c r="D50" i="42" s="1"/>
  <c r="C48" i="42"/>
  <c r="C50" i="42" s="1"/>
  <c r="D45" i="42"/>
  <c r="C45" i="42"/>
  <c r="D34" i="42"/>
  <c r="C34" i="42"/>
  <c r="D33" i="42"/>
  <c r="C33" i="42"/>
  <c r="D32" i="42"/>
  <c r="C32" i="42"/>
  <c r="D31" i="42"/>
  <c r="C29" i="42"/>
  <c r="D28" i="42"/>
  <c r="C28" i="42"/>
  <c r="D27" i="42"/>
  <c r="C27" i="42"/>
  <c r="D26" i="42"/>
  <c r="D35" i="42" s="1"/>
  <c r="C26" i="42"/>
  <c r="C35" i="42" s="1"/>
  <c r="D13" i="42"/>
  <c r="D21" i="42" s="1"/>
  <c r="C13" i="42"/>
  <c r="C21" i="42" s="1"/>
  <c r="D9" i="42"/>
  <c r="C7" i="42"/>
  <c r="C9" i="42" s="1"/>
  <c r="D63" i="42" l="1"/>
</calcChain>
</file>

<file path=xl/sharedStrings.xml><?xml version="1.0" encoding="utf-8"?>
<sst xmlns="http://schemas.openxmlformats.org/spreadsheetml/2006/main" count="87" uniqueCount="66">
  <si>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</si>
  <si>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</si>
  <si>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</si>
  <si>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</si>
  <si>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</si>
  <si>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</si>
  <si>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</si>
  <si>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</si>
  <si>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</si>
  <si>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</si>
  <si>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</si>
  <si>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</si>
  <si>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</si>
  <si>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</si>
  <si>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</si>
  <si>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</si>
  <si>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</si>
  <si>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</si>
  <si>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</si>
  <si>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</si>
  <si>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</si>
  <si>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</si>
  <si>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</si>
  <si>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</si>
  <si>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</si>
  <si>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</si>
  <si>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</si>
  <si>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</si>
  <si>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</si>
  <si>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</si>
  <si>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Gabriela Guzmán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</si>
  <si>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</si>
  <si>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</si>
  <si>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</si>
  <si>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</si>
  <si>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</si>
  <si>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</si>
  <si>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</si>
  <si>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</si>
  <si>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</si>
  <si>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</si>
  <si>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</si>
  <si>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</si>
  <si>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Tucán)</t>
  </si>
  <si>
    <t>Ciudadanos (P. Aztlán)</t>
  </si>
  <si>
    <t>Ciudadanos (G.S)</t>
  </si>
  <si>
    <t>* Varios</t>
  </si>
  <si>
    <t>Brigada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</si>
  <si>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</si>
  <si>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</si>
  <si>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</si>
  <si>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BRIGADAS Y FERIA DE EMPLEO</t>
  </si>
  <si>
    <t>RUTA DEL EMPLEO</t>
  </si>
  <si>
    <t>COLOCADOS DE RUTA DEL EMPLEO</t>
  </si>
  <si>
    <t>INDICADORES DE BOLSA DE EMPLEO MAYO 2018</t>
  </si>
  <si>
    <t>Irma Ruiz</t>
  </si>
  <si>
    <t>BRIGADA DE EMPLEO P. AZTLÁN</t>
  </si>
  <si>
    <t>BRIGADA DE EMPLEO (EST. SORIANA VALLARTA)</t>
  </si>
  <si>
    <t>RUTA DE EMPLEO (EST. SORIANA TOPO CHICO)</t>
  </si>
  <si>
    <t>RUTA DE EMPLEO (EST. SORIANA LINCOLN)</t>
  </si>
  <si>
    <t>RUTA DE EMPLEO (EST. SENDERO LINCOLN)</t>
  </si>
  <si>
    <t>RUTA DE EMPLEO (EST. TRANSREGIO)</t>
  </si>
  <si>
    <t>RUTA DE EMPLEO (COL. NUEVO REPUEBLO)</t>
  </si>
  <si>
    <t>RUTA DE EMPLEO (COL. PROGRESO)</t>
  </si>
  <si>
    <t>06 de Noviembre de 2017 al 23 de Febrero de 2018.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</si>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</sst>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2" fillId="4" borderId="30" xfId="1" applyFont="1" applyFill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0" fillId="0" borderId="0" xfId="0" applyBorder="1"/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12" fillId="0" borderId="0" xfId="0" applyNumberFormat="1" applyFont="1" applyAlignment="1"/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0" fillId="0" borderId="48" xfId="0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2" fillId="4" borderId="46" xfId="1" applyFont="1" applyFill="1" applyBorder="1"/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6" borderId="46" xfId="0" applyFont="1" applyFill="1" applyBorder="1"/>
    <xf numFmtId="0" fontId="2" fillId="0" borderId="43" xfId="4" applyFont="1" applyBorder="1" applyAlignment="1">
      <alignment horizontal="center"/>
    </xf>
    <xf numFmtId="0" fontId="2" fillId="0" borderId="38" xfId="4" applyFont="1" applyBorder="1" applyAlignment="1">
      <alignment horizontal="center"/>
    </xf>
    <xf numFmtId="0" fontId="2" fillId="0" borderId="41" xfId="4" applyFont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2" fillId="0" borderId="42" xfId="4" applyFont="1" applyBorder="1" applyAlignment="1">
      <alignment horizontal="center"/>
    </xf>
    <xf numFmtId="0" fontId="2" fillId="0" borderId="40" xfId="4" applyFont="1" applyBorder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3" borderId="43" xfId="4" applyFont="1" applyFill="1" applyBorder="1" applyAlignment="1">
      <alignment horizontal="center" vertical="center"/>
    </xf>
    <xf numFmtId="0" fontId="2" fillId="3" borderId="38" xfId="4" applyFont="1" applyFill="1" applyBorder="1" applyAlignment="1">
      <alignment horizontal="center" vertical="center"/>
    </xf>
    <xf numFmtId="0" fontId="2" fillId="3" borderId="41" xfId="4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2" fillId="0" borderId="21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/>
    <xf numFmtId="0" fontId="4" fillId="2" borderId="1" xfId="4" applyFont="1" applyFill="1" applyBorder="1" applyAlignment="1">
      <alignment horizontal="center"/>
    </xf>
    <xf numFmtId="17" fontId="4" fillId="2" borderId="2" xfId="4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2" fillId="0" borderId="37" xfId="4" applyFont="1" applyFill="1" applyBorder="1" applyAlignment="1">
      <alignment vertical="center"/>
    </xf>
    <xf numFmtId="0" fontId="1" fillId="0" borderId="0" xfId="4" applyBorder="1"/>
    <xf numFmtId="0" fontId="2" fillId="0" borderId="46" xfId="4" applyFont="1" applyFill="1" applyBorder="1" applyAlignment="1">
      <alignment vertical="center"/>
    </xf>
    <xf numFmtId="0" fontId="2" fillId="0" borderId="39" xfId="4" applyFont="1" applyFill="1" applyBorder="1" applyAlignment="1">
      <alignment vertical="center"/>
    </xf>
    <xf numFmtId="0" fontId="2" fillId="2" borderId="1" xfId="4" applyFont="1" applyFill="1" applyBorder="1" applyAlignment="1">
      <alignment horizontal="center"/>
    </xf>
    <xf numFmtId="0" fontId="2" fillId="2" borderId="29" xfId="4" applyFont="1" applyFill="1" applyBorder="1" applyAlignment="1">
      <alignment horizontal="center"/>
    </xf>
    <xf numFmtId="0" fontId="2" fillId="2" borderId="14" xfId="4" applyFont="1" applyFill="1" applyBorder="1" applyAlignment="1">
      <alignment horizontal="center"/>
    </xf>
    <xf numFmtId="0" fontId="5" fillId="0" borderId="0" xfId="4" applyFont="1" applyFill="1" applyBorder="1" applyAlignment="1"/>
    <xf numFmtId="0" fontId="5" fillId="0" borderId="0" xfId="4" applyFont="1" applyFill="1" applyBorder="1" applyAlignment="1">
      <alignment horizontal="center"/>
    </xf>
    <xf numFmtId="0" fontId="1" fillId="0" borderId="0" xfId="4" applyFont="1" applyBorder="1"/>
    <xf numFmtId="0" fontId="2" fillId="0" borderId="19" xfId="4" applyFont="1" applyFill="1" applyBorder="1" applyAlignment="1"/>
    <xf numFmtId="0" fontId="2" fillId="0" borderId="7" xfId="4" applyFont="1" applyFill="1" applyBorder="1" applyAlignment="1"/>
    <xf numFmtId="0" fontId="1" fillId="0" borderId="0" xfId="4" applyAlignment="1">
      <alignment horizontal="center"/>
    </xf>
    <xf numFmtId="0" fontId="2" fillId="0" borderId="46" xfId="4" applyFont="1" applyFill="1" applyBorder="1" applyAlignment="1"/>
    <xf numFmtId="0" fontId="2" fillId="0" borderId="39" xfId="4" applyFont="1" applyFill="1" applyBorder="1" applyAlignment="1"/>
    <xf numFmtId="0" fontId="2" fillId="2" borderId="3" xfId="4" applyFont="1" applyFill="1" applyBorder="1" applyAlignment="1">
      <alignment horizontal="center"/>
    </xf>
    <xf numFmtId="0" fontId="5" fillId="5" borderId="27" xfId="4" applyFont="1" applyFill="1" applyBorder="1" applyAlignment="1">
      <alignment horizontal="center"/>
    </xf>
    <xf numFmtId="17" fontId="5" fillId="5" borderId="28" xfId="4" applyNumberFormat="1" applyFont="1" applyFill="1" applyBorder="1" applyAlignment="1">
      <alignment horizontal="center"/>
    </xf>
    <xf numFmtId="0" fontId="5" fillId="5" borderId="22" xfId="4" applyFont="1" applyFill="1" applyBorder="1" applyAlignment="1">
      <alignment horizontal="center"/>
    </xf>
    <xf numFmtId="0" fontId="2" fillId="3" borderId="37" xfId="4" applyFont="1" applyFill="1" applyBorder="1" applyAlignment="1">
      <alignment vertical="center"/>
    </xf>
    <xf numFmtId="0" fontId="2" fillId="3" borderId="46" xfId="4" applyFont="1" applyFill="1" applyBorder="1" applyAlignment="1">
      <alignment vertical="center"/>
    </xf>
    <xf numFmtId="0" fontId="1" fillId="0" borderId="0" xfId="4" applyFont="1"/>
    <xf numFmtId="0" fontId="5" fillId="5" borderId="1" xfId="4" applyFont="1" applyFill="1" applyBorder="1" applyAlignment="1"/>
    <xf numFmtId="0" fontId="5" fillId="5" borderId="29" xfId="4" applyFont="1" applyFill="1" applyBorder="1" applyAlignment="1">
      <alignment horizontal="center"/>
    </xf>
    <xf numFmtId="0" fontId="5" fillId="5" borderId="3" xfId="4" applyFont="1" applyFill="1" applyBorder="1" applyAlignment="1">
      <alignment horizontal="center"/>
    </xf>
    <xf numFmtId="17" fontId="2" fillId="2" borderId="17" xfId="4" applyNumberFormat="1" applyFont="1" applyFill="1" applyBorder="1" applyAlignment="1">
      <alignment horizontal="center"/>
    </xf>
    <xf numFmtId="0" fontId="2" fillId="0" borderId="4" xfId="4" applyFont="1" applyFill="1" applyBorder="1" applyAlignment="1">
      <alignment vertical="center"/>
    </xf>
    <xf numFmtId="0" fontId="2" fillId="0" borderId="10" xfId="4" applyFont="1" applyFill="1" applyBorder="1" applyAlignment="1">
      <alignment vertical="center"/>
    </xf>
    <xf numFmtId="0" fontId="2" fillId="2" borderId="13" xfId="4" applyFont="1" applyFill="1" applyBorder="1" applyAlignment="1"/>
    <xf numFmtId="0" fontId="2" fillId="2" borderId="15" xfId="4" applyFont="1" applyFill="1" applyBorder="1" applyAlignment="1">
      <alignment horizontal="center"/>
    </xf>
    <xf numFmtId="0" fontId="2" fillId="2" borderId="22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/>
    </xf>
    <xf numFmtId="0" fontId="14" fillId="0" borderId="0" xfId="0" applyFont="1"/>
    <xf numFmtId="0" fontId="7" fillId="5" borderId="42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left" vertical="center"/>
    </xf>
    <xf numFmtId="0" fontId="15" fillId="0" borderId="0" xfId="0" applyFont="1"/>
    <xf numFmtId="14" fontId="12" fillId="0" borderId="0" xfId="0" applyNumberFormat="1" applyFont="1" applyBorder="1" applyAlignment="1"/>
    <xf numFmtId="0" fontId="16" fillId="8" borderId="14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5" borderId="16" xfId="4" applyFont="1" applyFill="1" applyBorder="1" applyAlignment="1">
      <alignment horizontal="center"/>
    </xf>
    <xf numFmtId="0" fontId="5" fillId="5" borderId="17" xfId="4" applyFont="1" applyFill="1" applyBorder="1" applyAlignment="1">
      <alignment horizontal="center"/>
    </xf>
    <xf numFmtId="0" fontId="5" fillId="5" borderId="18" xfId="4" applyFont="1" applyFill="1" applyBorder="1" applyAlignment="1">
      <alignment horizontal="center"/>
    </xf>
    <xf numFmtId="0" fontId="2" fillId="2" borderId="16" xfId="4" applyFont="1" applyFill="1" applyBorder="1" applyAlignment="1">
      <alignment horizontal="center"/>
    </xf>
    <xf numFmtId="0" fontId="2" fillId="2" borderId="17" xfId="4" applyFont="1" applyFill="1" applyBorder="1" applyAlignment="1">
      <alignment horizontal="center"/>
    </xf>
    <xf numFmtId="0" fontId="2" fillId="2" borderId="18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3" fillId="0" borderId="0" xfId="4" applyFont="1" applyAlignment="1">
      <alignment horizontal="center"/>
    </xf>
    <xf numFmtId="0" fontId="4" fillId="2" borderId="31" xfId="4" applyFont="1" applyFill="1" applyBorder="1" applyAlignment="1">
      <alignment horizontal="center"/>
    </xf>
    <xf numFmtId="0" fontId="4" fillId="2" borderId="32" xfId="4" applyFont="1" applyFill="1" applyBorder="1" applyAlignment="1">
      <alignment horizontal="center"/>
    </xf>
    <xf numFmtId="0" fontId="4" fillId="2" borderId="33" xfId="4" applyFont="1" applyFill="1" applyBorder="1" applyAlignment="1">
      <alignment horizontal="center"/>
    </xf>
    <xf numFmtId="0" fontId="2" fillId="2" borderId="34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 wrapText="1"/>
    </xf>
    <xf numFmtId="0" fontId="2" fillId="2" borderId="36" xfId="4" applyFont="1" applyFill="1" applyBorder="1" applyAlignment="1">
      <alignment horizontal="center" vertical="center" wrapText="1"/>
    </xf>
    <xf numFmtId="0" fontId="1" fillId="2" borderId="24" xfId="4" applyFont="1" applyFill="1" applyBorder="1" applyAlignment="1">
      <alignment horizontal="center" vertical="center" wrapText="1"/>
    </xf>
    <xf numFmtId="0" fontId="1" fillId="2" borderId="25" xfId="4" applyFont="1" applyFill="1" applyBorder="1" applyAlignment="1">
      <alignment horizontal="center" vertical="center" wrapText="1"/>
    </xf>
    <xf numFmtId="0" fontId="1" fillId="2" borderId="26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</cellXfs>
  <cellStyles count="5">
    <cellStyle name="Normal" xfId="0" builtinId="0"/>
    <cellStyle name="Normal 2" xfId="2"/>
    <cellStyle name="Normal 2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76200</xdr:rowOff>
    </xdr:from>
    <xdr:to>
      <xdr:col>1</xdr:col>
      <xdr:colOff>1295400</xdr:colOff>
      <xdr:row>5</xdr:row>
      <xdr:rowOff>123825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0"/>
          <a:ext cx="10001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142875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1"/>
  <sheetViews>
    <sheetView tabSelected="1" topLeftCell="A10" workbookViewId="0">
      <selection activeCell="D91" sqref="D91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54" t="s">
        <v>0</v>
      </c>
      <c r="C2" s="113" t="s">
        <v>50</v>
      </c>
      <c r="D2" s="113"/>
    </row>
    <row r="3" spans="2:12" x14ac:dyDescent="0.25">
      <c r="B3" s="54"/>
      <c r="C3" s="113" t="s">
        <v>1</v>
      </c>
      <c r="D3" s="113"/>
    </row>
    <row r="4" spans="2:12" x14ac:dyDescent="0.25">
      <c r="B4" s="54"/>
      <c r="C4" s="113" t="s">
        <v>54</v>
      </c>
      <c r="D4" s="113"/>
    </row>
    <row r="5" spans="2:12" ht="15.75" thickBot="1" x14ac:dyDescent="0.3">
      <c r="B5" s="54"/>
      <c r="F5" s="55"/>
    </row>
    <row r="6" spans="2:12" ht="15.75" thickBot="1" x14ac:dyDescent="0.3">
      <c r="B6" s="3"/>
      <c r="C6" s="6" t="s">
        <v>37</v>
      </c>
      <c r="D6" s="7" t="s">
        <v>3</v>
      </c>
      <c r="F6" s="55"/>
    </row>
    <row r="7" spans="2:12" x14ac:dyDescent="0.25">
      <c r="B7" s="9" t="s">
        <v>32</v>
      </c>
      <c r="C7" s="12">
        <f>257+146</f>
        <v>403</v>
      </c>
      <c r="D7" s="13">
        <v>103</v>
      </c>
      <c r="F7" s="55"/>
    </row>
    <row r="8" spans="2:12" x14ac:dyDescent="0.25">
      <c r="B8" s="10" t="s">
        <v>31</v>
      </c>
      <c r="C8" s="5">
        <v>90</v>
      </c>
      <c r="D8" s="14">
        <v>74</v>
      </c>
      <c r="F8" s="55"/>
    </row>
    <row r="9" spans="2:12" ht="15.75" thickBot="1" x14ac:dyDescent="0.3">
      <c r="B9" s="8" t="s">
        <v>9</v>
      </c>
      <c r="C9" s="11">
        <f>SUM(C7:C8)</f>
        <v>493</v>
      </c>
      <c r="D9" s="15">
        <f>SUM(D7:D8)</f>
        <v>177</v>
      </c>
      <c r="E9" s="55"/>
      <c r="F9" s="55"/>
    </row>
    <row r="10" spans="2:12" ht="15.75" thickBot="1" x14ac:dyDescent="0.3">
      <c r="B10" s="54"/>
      <c r="E10" s="55"/>
    </row>
    <row r="11" spans="2:12" x14ac:dyDescent="0.25">
      <c r="B11" s="114" t="s">
        <v>38</v>
      </c>
      <c r="C11" s="115"/>
      <c r="D11" s="116"/>
      <c r="E11" s="55"/>
      <c r="L11" s="3"/>
    </row>
    <row r="12" spans="2:12" ht="15.75" thickBot="1" x14ac:dyDescent="0.3">
      <c r="B12" s="56" t="s">
        <v>2</v>
      </c>
      <c r="C12" s="57" t="s">
        <v>37</v>
      </c>
      <c r="D12" s="58" t="s">
        <v>3</v>
      </c>
      <c r="E12" s="55"/>
      <c r="L12" s="28"/>
    </row>
    <row r="13" spans="2:12" x14ac:dyDescent="0.25">
      <c r="B13" s="59" t="s">
        <v>4</v>
      </c>
      <c r="C13" s="30">
        <f>22+15+183+10+14</f>
        <v>244</v>
      </c>
      <c r="D13" s="31">
        <f>12+7+72+6+1</f>
        <v>98</v>
      </c>
      <c r="E13" s="60"/>
      <c r="L13" s="3"/>
    </row>
    <row r="14" spans="2:12" x14ac:dyDescent="0.25">
      <c r="B14" s="61" t="s">
        <v>5</v>
      </c>
      <c r="C14" s="2">
        <v>6</v>
      </c>
      <c r="D14" s="32">
        <v>1</v>
      </c>
      <c r="E14" s="55"/>
      <c r="L14" s="3"/>
    </row>
    <row r="15" spans="2:12" x14ac:dyDescent="0.25">
      <c r="B15" s="61" t="s">
        <v>6</v>
      </c>
      <c r="C15" s="33"/>
      <c r="D15" s="32"/>
      <c r="E15" s="55"/>
    </row>
    <row r="16" spans="2:12" x14ac:dyDescent="0.25">
      <c r="B16" s="61" t="s">
        <v>7</v>
      </c>
      <c r="C16" s="33"/>
      <c r="D16" s="32">
        <v>1</v>
      </c>
      <c r="E16" s="55"/>
    </row>
    <row r="17" spans="2:10" x14ac:dyDescent="0.25">
      <c r="B17" s="61" t="s">
        <v>47</v>
      </c>
      <c r="C17" s="33"/>
      <c r="D17" s="32"/>
      <c r="E17" s="55"/>
    </row>
    <row r="18" spans="2:10" x14ac:dyDescent="0.25">
      <c r="B18" s="61" t="s">
        <v>8</v>
      </c>
      <c r="C18" s="33">
        <v>1</v>
      </c>
      <c r="D18" s="32">
        <v>3</v>
      </c>
      <c r="E18" s="55"/>
    </row>
    <row r="19" spans="2:10" x14ac:dyDescent="0.25">
      <c r="B19" s="61" t="s">
        <v>49</v>
      </c>
      <c r="C19" s="33">
        <v>6</v>
      </c>
      <c r="D19" s="32"/>
      <c r="E19" s="55"/>
    </row>
    <row r="20" spans="2:10" ht="15.75" thickBot="1" x14ac:dyDescent="0.3">
      <c r="B20" s="62" t="s">
        <v>33</v>
      </c>
      <c r="C20" s="34">
        <v>90</v>
      </c>
      <c r="D20" s="35">
        <v>74</v>
      </c>
      <c r="E20" s="55"/>
      <c r="F20" s="55"/>
    </row>
    <row r="21" spans="2:10" ht="15.75" thickBot="1" x14ac:dyDescent="0.3">
      <c r="B21" s="63" t="s">
        <v>9</v>
      </c>
      <c r="C21" s="64">
        <f>SUM(C13:C20)</f>
        <v>347</v>
      </c>
      <c r="D21" s="65">
        <f>SUM(D13:D20)</f>
        <v>177</v>
      </c>
      <c r="E21" s="55"/>
      <c r="F21" s="55"/>
    </row>
    <row r="22" spans="2:10" ht="15.75" thickBot="1" x14ac:dyDescent="0.3">
      <c r="B22" s="66"/>
      <c r="C22" s="67"/>
      <c r="D22" s="68"/>
      <c r="E22" s="55"/>
      <c r="F22" s="55"/>
    </row>
    <row r="23" spans="2:10" ht="15" customHeight="1" x14ac:dyDescent="0.25">
      <c r="B23" s="117" t="s">
        <v>39</v>
      </c>
      <c r="C23" s="118"/>
      <c r="D23" s="119"/>
      <c r="E23" s="55"/>
      <c r="F23" s="55"/>
    </row>
    <row r="24" spans="2:10" ht="15.75" thickBot="1" x14ac:dyDescent="0.3">
      <c r="B24" s="120"/>
      <c r="C24" s="121"/>
      <c r="D24" s="122"/>
      <c r="E24" s="55"/>
      <c r="F24" s="55"/>
    </row>
    <row r="25" spans="2:10" ht="15.75" thickBot="1" x14ac:dyDescent="0.3">
      <c r="B25" s="96" t="s">
        <v>10</v>
      </c>
      <c r="C25" s="97" t="s">
        <v>37</v>
      </c>
      <c r="D25" s="98" t="s">
        <v>3</v>
      </c>
      <c r="E25" s="55"/>
    </row>
    <row r="26" spans="2:10" x14ac:dyDescent="0.25">
      <c r="B26" s="69" t="s">
        <v>11</v>
      </c>
      <c r="C26" s="12">
        <f>18+18+142+64+10+12</f>
        <v>264</v>
      </c>
      <c r="D26" s="36">
        <f>10+6+59+56+6+1</f>
        <v>138</v>
      </c>
      <c r="E26" s="55"/>
    </row>
    <row r="27" spans="2:10" x14ac:dyDescent="0.25">
      <c r="B27" s="70" t="s">
        <v>12</v>
      </c>
      <c r="C27" s="5">
        <f>3+1+1+6</f>
        <v>11</v>
      </c>
      <c r="D27" s="37">
        <f>1+1+1</f>
        <v>3</v>
      </c>
      <c r="E27" s="55"/>
    </row>
    <row r="28" spans="2:10" x14ac:dyDescent="0.25">
      <c r="B28" s="70" t="s">
        <v>13</v>
      </c>
      <c r="C28" s="5">
        <f>4+6</f>
        <v>10</v>
      </c>
      <c r="D28" s="37">
        <f>1+1</f>
        <v>2</v>
      </c>
      <c r="E28" s="55"/>
      <c r="H28" s="55"/>
      <c r="I28" s="71"/>
      <c r="J28" s="18"/>
    </row>
    <row r="29" spans="2:10" x14ac:dyDescent="0.25">
      <c r="B29" s="70" t="s">
        <v>14</v>
      </c>
      <c r="C29" s="5">
        <f>2+1</f>
        <v>3</v>
      </c>
      <c r="D29" s="37"/>
      <c r="E29" s="55"/>
    </row>
    <row r="30" spans="2:10" x14ac:dyDescent="0.25">
      <c r="B30" s="70" t="s">
        <v>15</v>
      </c>
      <c r="C30" s="5">
        <v>10</v>
      </c>
      <c r="D30" s="37"/>
      <c r="E30" s="55"/>
    </row>
    <row r="31" spans="2:10" x14ac:dyDescent="0.25">
      <c r="B31" s="70" t="s">
        <v>16</v>
      </c>
      <c r="C31" s="5">
        <v>21</v>
      </c>
      <c r="D31" s="37">
        <f>1+4+7</f>
        <v>12</v>
      </c>
      <c r="E31" s="55"/>
    </row>
    <row r="32" spans="2:10" x14ac:dyDescent="0.25">
      <c r="B32" s="70" t="s">
        <v>17</v>
      </c>
      <c r="C32" s="5">
        <f>1+1</f>
        <v>2</v>
      </c>
      <c r="D32" s="32">
        <f>2+3</f>
        <v>5</v>
      </c>
      <c r="E32" s="55"/>
    </row>
    <row r="33" spans="2:5" x14ac:dyDescent="0.25">
      <c r="B33" s="72" t="s">
        <v>18</v>
      </c>
      <c r="C33" s="5">
        <f>1+2+14+1</f>
        <v>18</v>
      </c>
      <c r="D33" s="32">
        <f>3+5+6</f>
        <v>14</v>
      </c>
      <c r="E33" s="55"/>
    </row>
    <row r="34" spans="2:5" ht="15.75" thickBot="1" x14ac:dyDescent="0.3">
      <c r="B34" s="73" t="s">
        <v>46</v>
      </c>
      <c r="C34" s="38">
        <f>5+2+1</f>
        <v>8</v>
      </c>
      <c r="D34" s="35">
        <f>3</f>
        <v>3</v>
      </c>
      <c r="E34" s="55"/>
    </row>
    <row r="35" spans="2:5" ht="15.75" thickBot="1" x14ac:dyDescent="0.3">
      <c r="B35" s="63" t="s">
        <v>9</v>
      </c>
      <c r="C35" s="64">
        <f>SUM(C26:C34)</f>
        <v>347</v>
      </c>
      <c r="D35" s="74">
        <f>SUM(D26:D34)</f>
        <v>177</v>
      </c>
      <c r="E35" s="55"/>
    </row>
    <row r="36" spans="2:5" ht="18.75" thickBot="1" x14ac:dyDescent="0.3">
      <c r="B36" s="111" t="s">
        <v>48</v>
      </c>
      <c r="C36" s="111"/>
      <c r="D36" s="111"/>
      <c r="E36" s="55"/>
    </row>
    <row r="37" spans="2:5" ht="15.75" thickBot="1" x14ac:dyDescent="0.3">
      <c r="B37" s="105" t="s">
        <v>40</v>
      </c>
      <c r="C37" s="106"/>
      <c r="D37" s="107"/>
      <c r="E37" s="55"/>
    </row>
    <row r="38" spans="2:5" ht="15.75" thickBot="1" x14ac:dyDescent="0.3">
      <c r="B38" s="75" t="s">
        <v>2</v>
      </c>
      <c r="C38" s="76" t="s">
        <v>37</v>
      </c>
      <c r="D38" s="77" t="s">
        <v>3</v>
      </c>
      <c r="E38" s="55"/>
    </row>
    <row r="39" spans="2:5" x14ac:dyDescent="0.25">
      <c r="B39" s="78" t="s">
        <v>55</v>
      </c>
      <c r="C39" s="39">
        <v>21</v>
      </c>
      <c r="D39" s="40">
        <v>7</v>
      </c>
      <c r="E39" s="55"/>
    </row>
    <row r="40" spans="2:5" x14ac:dyDescent="0.25">
      <c r="B40" s="79" t="s">
        <v>30</v>
      </c>
      <c r="C40" s="1">
        <v>29</v>
      </c>
      <c r="D40" s="25">
        <v>17</v>
      </c>
      <c r="E40" s="55"/>
    </row>
    <row r="41" spans="2:5" x14ac:dyDescent="0.25">
      <c r="B41" s="79" t="s">
        <v>45</v>
      </c>
      <c r="C41" s="1">
        <v>10</v>
      </c>
      <c r="D41" s="41">
        <v>6</v>
      </c>
      <c r="E41" s="55"/>
    </row>
    <row r="42" spans="2:5" x14ac:dyDescent="0.25">
      <c r="B42" s="24" t="s">
        <v>43</v>
      </c>
      <c r="C42" s="1">
        <v>14</v>
      </c>
      <c r="D42" s="41">
        <v>1</v>
      </c>
      <c r="E42" s="80"/>
    </row>
    <row r="43" spans="2:5" x14ac:dyDescent="0.25">
      <c r="B43" s="24" t="s">
        <v>44</v>
      </c>
      <c r="C43" s="42">
        <v>183</v>
      </c>
      <c r="D43" s="25">
        <v>72</v>
      </c>
      <c r="E43" s="55"/>
    </row>
    <row r="44" spans="2:5" ht="15.75" thickBot="1" x14ac:dyDescent="0.3">
      <c r="B44" s="26" t="s">
        <v>33</v>
      </c>
      <c r="C44" s="43">
        <v>90</v>
      </c>
      <c r="D44" s="27">
        <v>74</v>
      </c>
      <c r="E44" s="55"/>
    </row>
    <row r="45" spans="2:5" ht="15.75" thickBot="1" x14ac:dyDescent="0.3">
      <c r="B45" s="81" t="s">
        <v>9</v>
      </c>
      <c r="C45" s="82">
        <f>SUM(C39:C44)</f>
        <v>347</v>
      </c>
      <c r="D45" s="83">
        <f>SUM(D39:D44)</f>
        <v>177</v>
      </c>
      <c r="E45" s="55"/>
    </row>
    <row r="46" spans="2:5" ht="15.75" thickBot="1" x14ac:dyDescent="0.3">
      <c r="B46" s="108" t="s">
        <v>41</v>
      </c>
      <c r="C46" s="109"/>
      <c r="D46" s="110"/>
      <c r="E46" s="55"/>
    </row>
    <row r="47" spans="2:5" ht="15.75" thickBot="1" x14ac:dyDescent="0.3">
      <c r="B47" s="96" t="s">
        <v>2</v>
      </c>
      <c r="C47" s="84" t="s">
        <v>37</v>
      </c>
      <c r="D47" s="98" t="s">
        <v>3</v>
      </c>
      <c r="E47" s="55"/>
    </row>
    <row r="48" spans="2:5" x14ac:dyDescent="0.25">
      <c r="B48" s="85" t="s">
        <v>19</v>
      </c>
      <c r="C48" s="44">
        <f>19+16+132+6+4</f>
        <v>177</v>
      </c>
      <c r="D48" s="45">
        <f>7+12+51+49+4</f>
        <v>123</v>
      </c>
      <c r="E48" s="55"/>
    </row>
    <row r="49" spans="2:5" ht="15.75" thickBot="1" x14ac:dyDescent="0.3">
      <c r="B49" s="86" t="s">
        <v>20</v>
      </c>
      <c r="C49" s="46">
        <f>10+5+51+4+10</f>
        <v>80</v>
      </c>
      <c r="D49" s="47">
        <f>5+21+25+2+1</f>
        <v>54</v>
      </c>
      <c r="E49" s="55"/>
    </row>
    <row r="50" spans="2:5" ht="15.75" thickBot="1" x14ac:dyDescent="0.3">
      <c r="B50" s="87" t="s">
        <v>9</v>
      </c>
      <c r="C50" s="65">
        <f>SUM(C48:C49)</f>
        <v>257</v>
      </c>
      <c r="D50" s="88">
        <f>SUM(D48:D49)</f>
        <v>177</v>
      </c>
      <c r="E50" s="55"/>
    </row>
    <row r="51" spans="2:5" ht="15.75" thickBot="1" x14ac:dyDescent="0.3">
      <c r="B51" s="68"/>
      <c r="C51" s="68"/>
      <c r="D51" s="68"/>
      <c r="E51" s="60"/>
    </row>
    <row r="52" spans="2:5" ht="15.75" thickBot="1" x14ac:dyDescent="0.3">
      <c r="B52" s="108" t="s">
        <v>42</v>
      </c>
      <c r="C52" s="109"/>
      <c r="D52" s="110"/>
      <c r="E52" s="55"/>
    </row>
    <row r="53" spans="2:5" ht="15.75" thickBot="1" x14ac:dyDescent="0.3">
      <c r="B53" s="96" t="s">
        <v>21</v>
      </c>
      <c r="C53" s="84" t="s">
        <v>37</v>
      </c>
      <c r="D53" s="89" t="s">
        <v>3</v>
      </c>
      <c r="E53" s="55"/>
    </row>
    <row r="54" spans="2:5" x14ac:dyDescent="0.25">
      <c r="B54" s="90" t="s">
        <v>22</v>
      </c>
      <c r="C54" s="48">
        <f>4+2</f>
        <v>6</v>
      </c>
      <c r="D54" s="49">
        <v>1</v>
      </c>
      <c r="E54" s="55"/>
    </row>
    <row r="55" spans="2:5" x14ac:dyDescent="0.25">
      <c r="B55" s="91" t="s">
        <v>23</v>
      </c>
      <c r="C55" s="50">
        <v>35</v>
      </c>
      <c r="D55" s="51">
        <f>1+16+10+1</f>
        <v>28</v>
      </c>
      <c r="E55" s="55"/>
    </row>
    <row r="56" spans="2:5" x14ac:dyDescent="0.25">
      <c r="B56" s="91" t="s">
        <v>24</v>
      </c>
      <c r="C56" s="50">
        <f>10+9+71+4+3</f>
        <v>97</v>
      </c>
      <c r="D56" s="51">
        <f>2+4+29+25+3</f>
        <v>63</v>
      </c>
      <c r="E56" s="55"/>
    </row>
    <row r="57" spans="2:5" x14ac:dyDescent="0.25">
      <c r="B57" s="91" t="s">
        <v>25</v>
      </c>
      <c r="C57" s="50">
        <f>6+1+33+2+3</f>
        <v>45</v>
      </c>
      <c r="D57" s="51">
        <f>1+1+15+16</f>
        <v>33</v>
      </c>
      <c r="E57" s="55"/>
    </row>
    <row r="58" spans="2:5" x14ac:dyDescent="0.25">
      <c r="B58" s="91" t="s">
        <v>26</v>
      </c>
      <c r="C58" s="50">
        <f>6+3+23+2+3</f>
        <v>37</v>
      </c>
      <c r="D58" s="51">
        <f>2+5+9+18+2</f>
        <v>36</v>
      </c>
      <c r="E58" s="55"/>
    </row>
    <row r="59" spans="2:5" x14ac:dyDescent="0.25">
      <c r="B59" s="91" t="s">
        <v>27</v>
      </c>
      <c r="C59" s="50">
        <f>5+3+7+2+2</f>
        <v>19</v>
      </c>
      <c r="D59" s="51">
        <f>4+1+4</f>
        <v>9</v>
      </c>
      <c r="E59" s="55"/>
    </row>
    <row r="60" spans="2:5" x14ac:dyDescent="0.25">
      <c r="B60" s="91" t="s">
        <v>28</v>
      </c>
      <c r="C60" s="50">
        <f>2+3</f>
        <v>5</v>
      </c>
      <c r="D60" s="51">
        <f>1+2</f>
        <v>3</v>
      </c>
      <c r="E60" s="55"/>
    </row>
    <row r="61" spans="2:5" x14ac:dyDescent="0.25">
      <c r="B61" s="91" t="s">
        <v>29</v>
      </c>
      <c r="C61" s="50">
        <f>2+1</f>
        <v>3</v>
      </c>
      <c r="D61" s="51">
        <f>1</f>
        <v>1</v>
      </c>
      <c r="E61" s="55"/>
    </row>
    <row r="62" spans="2:5" ht="16.5" thickBot="1" x14ac:dyDescent="0.3">
      <c r="B62" s="92" t="s">
        <v>34</v>
      </c>
      <c r="C62" s="52">
        <v>10</v>
      </c>
      <c r="D62" s="53">
        <f>2+1</f>
        <v>3</v>
      </c>
      <c r="E62" s="55"/>
    </row>
    <row r="63" spans="2:5" ht="15.75" thickBot="1" x14ac:dyDescent="0.3">
      <c r="B63" s="87" t="s">
        <v>9</v>
      </c>
      <c r="C63" s="65">
        <f>SUM(C54:C62)</f>
        <v>257</v>
      </c>
      <c r="D63" s="88">
        <f>SUM(D54:D62)</f>
        <v>177</v>
      </c>
    </row>
    <row r="64" spans="2:5" ht="18" x14ac:dyDescent="0.25">
      <c r="B64" s="111" t="s">
        <v>35</v>
      </c>
      <c r="C64" s="111"/>
      <c r="D64" s="111"/>
    </row>
    <row r="65" spans="1:4" x14ac:dyDescent="0.25">
      <c r="B65" s="99"/>
      <c r="C65" s="99"/>
      <c r="D65" s="99"/>
    </row>
    <row r="66" spans="1:4" x14ac:dyDescent="0.25">
      <c r="B66" s="99"/>
      <c r="C66" s="99"/>
      <c r="D66" s="99"/>
    </row>
    <row r="67" spans="1:4" ht="15.75" thickBot="1" x14ac:dyDescent="0.3">
      <c r="C67" s="103" t="s">
        <v>36</v>
      </c>
      <c r="D67" s="103"/>
    </row>
    <row r="68" spans="1:4" ht="15.75" thickBot="1" x14ac:dyDescent="0.3">
      <c r="B68" s="3"/>
      <c r="C68" s="22" t="s">
        <v>37</v>
      </c>
      <c r="D68" s="23" t="s">
        <v>3</v>
      </c>
    </row>
    <row r="69" spans="1:4" x14ac:dyDescent="0.25">
      <c r="B69" s="29" t="s">
        <v>51</v>
      </c>
      <c r="C69" s="4">
        <f>87+59</f>
        <v>146</v>
      </c>
      <c r="D69" s="21">
        <v>74</v>
      </c>
    </row>
    <row r="70" spans="1:4" ht="15.75" thickBot="1" x14ac:dyDescent="0.3">
      <c r="B70" s="8" t="s">
        <v>9</v>
      </c>
      <c r="C70" s="11">
        <f>SUM(C69:C69)</f>
        <v>146</v>
      </c>
      <c r="D70" s="94">
        <f>SUM(D69:D69)</f>
        <v>74</v>
      </c>
    </row>
    <row r="74" spans="1:4" x14ac:dyDescent="0.25">
      <c r="A74" s="17">
        <v>43237</v>
      </c>
      <c r="B74" s="104" t="s">
        <v>56</v>
      </c>
      <c r="C74" s="104"/>
      <c r="D74" s="16">
        <v>45</v>
      </c>
    </row>
    <row r="75" spans="1:4" ht="15.75" thickBot="1" x14ac:dyDescent="0.3">
      <c r="A75" s="17">
        <v>43245</v>
      </c>
      <c r="B75" s="95" t="s">
        <v>57</v>
      </c>
      <c r="C75" s="95"/>
      <c r="D75" s="16">
        <v>42</v>
      </c>
    </row>
    <row r="76" spans="1:4" ht="15.75" thickBot="1" x14ac:dyDescent="0.3">
      <c r="A76" s="17"/>
      <c r="B76" s="104"/>
      <c r="C76" s="104"/>
      <c r="D76" s="102">
        <f>SUM(D74:D75)</f>
        <v>87</v>
      </c>
    </row>
    <row r="77" spans="1:4" ht="15.75" x14ac:dyDescent="0.25">
      <c r="A77" s="17"/>
      <c r="B77" s="112" t="s">
        <v>52</v>
      </c>
      <c r="C77" s="112"/>
    </row>
    <row r="78" spans="1:4" x14ac:dyDescent="0.25">
      <c r="A78" s="17">
        <v>43224</v>
      </c>
      <c r="B78" s="104" t="s">
        <v>58</v>
      </c>
      <c r="C78" s="104"/>
      <c r="D78" s="16">
        <v>3</v>
      </c>
    </row>
    <row r="79" spans="1:4" x14ac:dyDescent="0.25">
      <c r="A79" s="17">
        <v>43228</v>
      </c>
      <c r="B79" s="104" t="s">
        <v>59</v>
      </c>
      <c r="C79" s="104"/>
      <c r="D79" s="16">
        <v>2</v>
      </c>
    </row>
    <row r="80" spans="1:4" x14ac:dyDescent="0.25">
      <c r="A80" s="17">
        <v>43231</v>
      </c>
      <c r="B80" s="104" t="s">
        <v>60</v>
      </c>
      <c r="C80" s="104"/>
      <c r="D80" s="16">
        <v>16</v>
      </c>
    </row>
    <row r="81" spans="1:4" x14ac:dyDescent="0.25">
      <c r="A81" s="17">
        <v>43242</v>
      </c>
      <c r="B81" s="104" t="s">
        <v>61</v>
      </c>
      <c r="C81" s="104"/>
      <c r="D81" s="16">
        <v>12</v>
      </c>
    </row>
    <row r="82" spans="1:4" x14ac:dyDescent="0.25">
      <c r="A82" s="17">
        <v>43244</v>
      </c>
      <c r="B82" s="104" t="s">
        <v>62</v>
      </c>
      <c r="C82" s="104"/>
      <c r="D82" s="16">
        <v>16</v>
      </c>
    </row>
    <row r="83" spans="1:4" ht="15.75" thickBot="1" x14ac:dyDescent="0.3">
      <c r="A83" s="17">
        <v>43250</v>
      </c>
      <c r="B83" s="104" t="s">
        <v>63</v>
      </c>
      <c r="C83" s="104"/>
      <c r="D83" s="16">
        <v>10</v>
      </c>
    </row>
    <row r="84" spans="1:4" ht="15.75" thickBot="1" x14ac:dyDescent="0.3">
      <c r="D84" s="102">
        <f>SUM(D78:D83)</f>
        <v>59</v>
      </c>
    </row>
    <row r="85" spans="1:4" x14ac:dyDescent="0.25">
      <c r="D85" s="28"/>
    </row>
    <row r="86" spans="1:4" ht="15.75" thickBot="1" x14ac:dyDescent="0.3"/>
    <row r="87" spans="1:4" ht="16.5" thickBot="1" x14ac:dyDescent="0.3">
      <c r="B87" s="93" t="s">
        <v>53</v>
      </c>
      <c r="D87" s="102">
        <v>74</v>
      </c>
    </row>
    <row r="88" spans="1:4" x14ac:dyDescent="0.25">
      <c r="B88" s="100" t="s">
        <v>64</v>
      </c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101"/>
      <c r="B94" s="123"/>
      <c r="C94" s="123"/>
      <c r="D94" s="28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 t="s">
        <v>65</v>
      </c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B109" s="3"/>
      <c r="C109" s="3"/>
      <c r="D109" s="3"/>
    </row>
    <row r="110" spans="1:4" x14ac:dyDescent="0.25">
      <c r="B110" s="3"/>
      <c r="C110" s="3"/>
      <c r="D110" s="3"/>
    </row>
    <row r="111" spans="1:4" x14ac:dyDescent="0.25">
      <c r="A111" s="20"/>
      <c r="C111" s="19"/>
    </row>
  </sheetData>
  <mergeCells count="21">
    <mergeCell ref="C2:D2"/>
    <mergeCell ref="C3:D3"/>
    <mergeCell ref="C4:D4"/>
    <mergeCell ref="B11:D11"/>
    <mergeCell ref="B23:D24"/>
    <mergeCell ref="B36:D36"/>
    <mergeCell ref="B74:C74"/>
    <mergeCell ref="B76:C76"/>
    <mergeCell ref="B77:C77"/>
    <mergeCell ref="B78:C78"/>
    <mergeCell ref="B37:D37"/>
    <mergeCell ref="B46:D46"/>
    <mergeCell ref="B52:D52"/>
    <mergeCell ref="B64:D64"/>
    <mergeCell ref="C67:D67"/>
    <mergeCell ref="B94:C94"/>
    <mergeCell ref="B79:C79"/>
    <mergeCell ref="B80:C80"/>
    <mergeCell ref="B81:C81"/>
    <mergeCell ref="B82:C82"/>
    <mergeCell ref="B83:C83"/>
  </mergeCells>
  <pageMargins left="0" right="0" top="0" bottom="0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18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Dante Gustavo Flores Becerra</cp:lastModifiedBy>
  <cp:lastPrinted>2018-06-04T21:15:54Z</cp:lastPrinted>
  <dcterms:created xsi:type="dcterms:W3CDTF">2016-02-22T22:28:30Z</dcterms:created>
  <dcterms:modified xsi:type="dcterms:W3CDTF">2018-06-06T23:31:09Z</dcterms:modified>
</cp:coreProperties>
</file>